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8060" tabRatio="931" activeTab="1"/>
  </bookViews>
  <sheets>
    <sheet name="Base 10 &lt;-&gt; Base 25 (OTS)" sheetId="1" r:id="rId1"/>
    <sheet name="Base 10 &lt;-&gt; Base 25 (RTS)" sheetId="2" r:id="rId2"/>
    <sheet name="Base 10 &lt;-&gt; Base 25 (NTS)" sheetId="3" r:id="rId3"/>
    <sheet name="Base 10 &lt;-&gt; Base 25 (LTS) " sheetId="4" r:id="rId4"/>
    <sheet name="Base 10 &lt;-&gt; Base 25 (D'ni)" sheetId="5" r:id="rId5"/>
  </sheets>
  <definedNames>
    <definedName name="_xlfn.BAHTTEXT" hidden="1">#NAME?</definedName>
    <definedName name="_xlfn.BASE" hidden="1">#NAME?</definedName>
    <definedName name="Z_D030D17D_4A39_4F0D_9955_F997E1A771D9_.wvu.Cols" localSheetId="4" hidden="1">'Base 10 &lt;-&gt; Base 25 (D''ni)'!$E:$J</definedName>
    <definedName name="Z_D030D17D_4A39_4F0D_9955_F997E1A771D9_.wvu.Cols" localSheetId="3" hidden="1">'Base 10 &lt;-&gt; Base 25 (LTS) '!$E:$J</definedName>
    <definedName name="Z_D030D17D_4A39_4F0D_9955_F997E1A771D9_.wvu.Cols" localSheetId="2" hidden="1">'Base 10 &lt;-&gt; Base 25 (NTS)'!$E:$J</definedName>
    <definedName name="Z_D030D17D_4A39_4F0D_9955_F997E1A771D9_.wvu.Cols" localSheetId="0" hidden="1">'Base 10 &lt;-&gt; Base 25 (OTS)'!$E:$J</definedName>
    <definedName name="Z_D030D17D_4A39_4F0D_9955_F997E1A771D9_.wvu.Cols" localSheetId="1" hidden="1">'Base 10 &lt;-&gt; Base 25 (RTS)'!$E:$J</definedName>
  </definedNames>
  <calcPr fullCalcOnLoad="1"/>
</workbook>
</file>

<file path=xl/sharedStrings.xml><?xml version="1.0" encoding="utf-8"?>
<sst xmlns="http://schemas.openxmlformats.org/spreadsheetml/2006/main" count="240" uniqueCount="104">
  <si>
    <t>fah</t>
  </si>
  <si>
    <t>bree</t>
  </si>
  <si>
    <t>sen</t>
  </si>
  <si>
    <t>tor</t>
  </si>
  <si>
    <t>vaht</t>
  </si>
  <si>
    <t>vahgahfah</t>
  </si>
  <si>
    <t>vahgahbree</t>
  </si>
  <si>
    <t>vahgahsen</t>
  </si>
  <si>
    <t>vahgahtor</t>
  </si>
  <si>
    <t>neivoo</t>
  </si>
  <si>
    <t>neigahfah</t>
  </si>
  <si>
    <t>neigahbree</t>
  </si>
  <si>
    <t>neigahsen</t>
  </si>
  <si>
    <t>neigahtor</t>
  </si>
  <si>
    <t>heebor</t>
  </si>
  <si>
    <t>heegahfah</t>
  </si>
  <si>
    <t>heegahbree</t>
  </si>
  <si>
    <t>heegahsen</t>
  </si>
  <si>
    <t>heegahtor</t>
  </si>
  <si>
    <t>rish</t>
  </si>
  <si>
    <t>rigahfah</t>
  </si>
  <si>
    <t>rigahbree</t>
  </si>
  <si>
    <t>rigahsen</t>
  </si>
  <si>
    <t>rigahtor</t>
  </si>
  <si>
    <t>Base 25</t>
  </si>
  <si>
    <t>(The number must be an integer between 0 and 244140624)</t>
  </si>
  <si>
    <t>)</t>
  </si>
  <si>
    <t>!</t>
  </si>
  <si>
    <t>@</t>
  </si>
  <si>
    <t>#</t>
  </si>
  <si>
    <t>$</t>
  </si>
  <si>
    <t>%</t>
  </si>
  <si>
    <t>^</t>
  </si>
  <si>
    <t>&amp;</t>
  </si>
  <si>
    <t>*</t>
  </si>
  <si>
    <t>(</t>
  </si>
  <si>
    <t>[</t>
  </si>
  <si>
    <t>]</t>
  </si>
  <si>
    <t>{</t>
  </si>
  <si>
    <t>}</t>
  </si>
  <si>
    <t>\</t>
  </si>
  <si>
    <t>roon</t>
  </si>
  <si>
    <t>nayvoo</t>
  </si>
  <si>
    <t>naygahfah</t>
  </si>
  <si>
    <t>naygahbree</t>
  </si>
  <si>
    <t>naygahtor</t>
  </si>
  <si>
    <t>Enter a base 10 number:</t>
  </si>
  <si>
    <t>Base 10 to base 25</t>
  </si>
  <si>
    <t>Base 25 to base 10</t>
  </si>
  <si>
    <t>Insert a base 25 number using the drop-down lists:</t>
  </si>
  <si>
    <t>Base 10:</t>
  </si>
  <si>
    <t>(Align the number to the right. An empty space will be taken as a 0)</t>
  </si>
  <si>
    <t>naygahsen</t>
  </si>
  <si>
    <t>rún</t>
  </si>
  <si>
    <t>fa</t>
  </si>
  <si>
    <t>brí</t>
  </si>
  <si>
    <t>vat</t>
  </si>
  <si>
    <t>vagafa</t>
  </si>
  <si>
    <t>vagabrí</t>
  </si>
  <si>
    <t>vagasen</t>
  </si>
  <si>
    <t>vagator</t>
  </si>
  <si>
    <t>névú</t>
  </si>
  <si>
    <t>négafa</t>
  </si>
  <si>
    <t>négabrí</t>
  </si>
  <si>
    <t>négasen</t>
  </si>
  <si>
    <t>négator</t>
  </si>
  <si>
    <t>híbor</t>
  </si>
  <si>
    <t>hígafa</t>
  </si>
  <si>
    <t>hígabrí</t>
  </si>
  <si>
    <t>hígasen</t>
  </si>
  <si>
    <t>hígator</t>
  </si>
  <si>
    <t>riš</t>
  </si>
  <si>
    <t>rigafa</t>
  </si>
  <si>
    <t>rigabrí</t>
  </si>
  <si>
    <t>rigasen</t>
  </si>
  <si>
    <t>rigator</t>
  </si>
  <si>
    <t>rūn</t>
  </si>
  <si>
    <t>brē</t>
  </si>
  <si>
    <t>vagabrē</t>
  </si>
  <si>
    <t>nāvū</t>
  </si>
  <si>
    <t>nāgafa</t>
  </si>
  <si>
    <t>nāgabrē</t>
  </si>
  <si>
    <t>nāgasen</t>
  </si>
  <si>
    <t>nāgator</t>
  </si>
  <si>
    <t>hēbor</t>
  </si>
  <si>
    <t>hēgafa</t>
  </si>
  <si>
    <t>hēgabrē</t>
  </si>
  <si>
    <t>hēgasen</t>
  </si>
  <si>
    <t>hēgator</t>
  </si>
  <si>
    <t>rigabrē</t>
  </si>
  <si>
    <t>rôn</t>
  </si>
  <si>
    <t>brî</t>
  </si>
  <si>
    <t>hîbor</t>
  </si>
  <si>
    <t>vagabrî</t>
  </si>
  <si>
    <t>nêvô</t>
  </si>
  <si>
    <t>nêgafa</t>
  </si>
  <si>
    <t>nêgabrî</t>
  </si>
  <si>
    <t>nêgasen</t>
  </si>
  <si>
    <t>nêgator</t>
  </si>
  <si>
    <t>hîgafa</t>
  </si>
  <si>
    <t>hîgabrî</t>
  </si>
  <si>
    <t>hîgasen</t>
  </si>
  <si>
    <t>hîgator</t>
  </si>
  <si>
    <t>rigabrî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</si>
</sst>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D'ni Script LM"/>
      <family val="4"/>
    </font>
    <font>
      <sz val="22"/>
      <color indexed="8"/>
      <name val="D'ni Script LM"/>
      <family val="4"/>
    </font>
    <font>
      <b/>
      <sz val="12"/>
      <color indexed="8"/>
      <name val="Calibri"/>
      <family val="2"/>
    </font>
    <font>
      <sz val="14"/>
      <color indexed="8"/>
      <name val="D'ni Script LM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D'ni Script LM"/>
      <family val="4"/>
    </font>
    <font>
      <sz val="22"/>
      <color theme="1"/>
      <name val="D'ni Script LM"/>
      <family val="4"/>
    </font>
    <font>
      <b/>
      <sz val="12"/>
      <color theme="1"/>
      <name val="Calibri"/>
      <family val="2"/>
    </font>
    <font>
      <sz val="14"/>
      <color theme="1"/>
      <name val="D'ni Script LM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" fontId="3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41" fillId="0" borderId="11" xfId="0" applyFont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5.emf" /><Relationship Id="rId4" Type="http://schemas.openxmlformats.org/officeDocument/2006/relationships/image" Target="../media/image25.emf" /><Relationship Id="rId5" Type="http://schemas.openxmlformats.org/officeDocument/2006/relationships/image" Target="../media/image4.emf" /><Relationship Id="rId6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20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9.emf" /><Relationship Id="rId3" Type="http://schemas.openxmlformats.org/officeDocument/2006/relationships/image" Target="../media/image22.emf" /><Relationship Id="rId4" Type="http://schemas.openxmlformats.org/officeDocument/2006/relationships/image" Target="../media/image8.emf" /><Relationship Id="rId5" Type="http://schemas.openxmlformats.org/officeDocument/2006/relationships/image" Target="../media/image23.emf" /><Relationship Id="rId6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1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Relationship Id="rId6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47625</xdr:rowOff>
    </xdr:from>
    <xdr:to>
      <xdr:col>1</xdr:col>
      <xdr:colOff>590550</xdr:colOff>
      <xdr:row>19</xdr:row>
      <xdr:rowOff>76200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17</xdr:row>
      <xdr:rowOff>47625</xdr:rowOff>
    </xdr:from>
    <xdr:to>
      <xdr:col>1</xdr:col>
      <xdr:colOff>1190625</xdr:colOff>
      <xdr:row>19</xdr:row>
      <xdr:rowOff>76200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5825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47625</xdr:rowOff>
    </xdr:from>
    <xdr:to>
      <xdr:col>1</xdr:col>
      <xdr:colOff>1790700</xdr:colOff>
      <xdr:row>19</xdr:row>
      <xdr:rowOff>76200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85900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47625</xdr:rowOff>
    </xdr:from>
    <xdr:to>
      <xdr:col>2</xdr:col>
      <xdr:colOff>581025</xdr:colOff>
      <xdr:row>19</xdr:row>
      <xdr:rowOff>76200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085975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17</xdr:row>
      <xdr:rowOff>47625</xdr:rowOff>
    </xdr:from>
    <xdr:to>
      <xdr:col>2</xdr:col>
      <xdr:colOff>1181100</xdr:colOff>
      <xdr:row>19</xdr:row>
      <xdr:rowOff>76200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86050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17</xdr:row>
      <xdr:rowOff>47625</xdr:rowOff>
    </xdr:from>
    <xdr:to>
      <xdr:col>2</xdr:col>
      <xdr:colOff>1781175</xdr:colOff>
      <xdr:row>19</xdr:row>
      <xdr:rowOff>76200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86125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47625</xdr:rowOff>
    </xdr:from>
    <xdr:to>
      <xdr:col>1</xdr:col>
      <xdr:colOff>590550</xdr:colOff>
      <xdr:row>19</xdr:row>
      <xdr:rowOff>76200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17</xdr:row>
      <xdr:rowOff>47625</xdr:rowOff>
    </xdr:from>
    <xdr:to>
      <xdr:col>1</xdr:col>
      <xdr:colOff>1190625</xdr:colOff>
      <xdr:row>19</xdr:row>
      <xdr:rowOff>76200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85825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47625</xdr:rowOff>
    </xdr:from>
    <xdr:to>
      <xdr:col>1</xdr:col>
      <xdr:colOff>1790700</xdr:colOff>
      <xdr:row>19</xdr:row>
      <xdr:rowOff>76200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485900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47625</xdr:rowOff>
    </xdr:from>
    <xdr:to>
      <xdr:col>2</xdr:col>
      <xdr:colOff>581025</xdr:colOff>
      <xdr:row>19</xdr:row>
      <xdr:rowOff>76200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85975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17</xdr:row>
      <xdr:rowOff>47625</xdr:rowOff>
    </xdr:from>
    <xdr:to>
      <xdr:col>2</xdr:col>
      <xdr:colOff>1181100</xdr:colOff>
      <xdr:row>19</xdr:row>
      <xdr:rowOff>76200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86050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17</xdr:row>
      <xdr:rowOff>47625</xdr:rowOff>
    </xdr:from>
    <xdr:to>
      <xdr:col>2</xdr:col>
      <xdr:colOff>1781175</xdr:colOff>
      <xdr:row>19</xdr:row>
      <xdr:rowOff>76200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86125" y="35909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47625</xdr:rowOff>
    </xdr:from>
    <xdr:to>
      <xdr:col>1</xdr:col>
      <xdr:colOff>619125</xdr:colOff>
      <xdr:row>19</xdr:row>
      <xdr:rowOff>76200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17</xdr:row>
      <xdr:rowOff>47625</xdr:rowOff>
    </xdr:from>
    <xdr:to>
      <xdr:col>1</xdr:col>
      <xdr:colOff>1219200</xdr:colOff>
      <xdr:row>19</xdr:row>
      <xdr:rowOff>76200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8582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47625</xdr:rowOff>
    </xdr:from>
    <xdr:to>
      <xdr:col>2</xdr:col>
      <xdr:colOff>9525</xdr:colOff>
      <xdr:row>19</xdr:row>
      <xdr:rowOff>76200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48590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47625</xdr:rowOff>
    </xdr:from>
    <xdr:to>
      <xdr:col>2</xdr:col>
      <xdr:colOff>609600</xdr:colOff>
      <xdr:row>19</xdr:row>
      <xdr:rowOff>76200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8597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17</xdr:row>
      <xdr:rowOff>47625</xdr:rowOff>
    </xdr:from>
    <xdr:to>
      <xdr:col>2</xdr:col>
      <xdr:colOff>1209675</xdr:colOff>
      <xdr:row>19</xdr:row>
      <xdr:rowOff>76200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8605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17</xdr:row>
      <xdr:rowOff>47625</xdr:rowOff>
    </xdr:from>
    <xdr:to>
      <xdr:col>2</xdr:col>
      <xdr:colOff>1809750</xdr:colOff>
      <xdr:row>19</xdr:row>
      <xdr:rowOff>76200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8612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47625</xdr:rowOff>
    </xdr:from>
    <xdr:to>
      <xdr:col>1</xdr:col>
      <xdr:colOff>619125</xdr:colOff>
      <xdr:row>19</xdr:row>
      <xdr:rowOff>76200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17</xdr:row>
      <xdr:rowOff>47625</xdr:rowOff>
    </xdr:from>
    <xdr:to>
      <xdr:col>1</xdr:col>
      <xdr:colOff>1219200</xdr:colOff>
      <xdr:row>19</xdr:row>
      <xdr:rowOff>76200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8582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47625</xdr:rowOff>
    </xdr:from>
    <xdr:to>
      <xdr:col>2</xdr:col>
      <xdr:colOff>9525</xdr:colOff>
      <xdr:row>19</xdr:row>
      <xdr:rowOff>76200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48590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47625</xdr:rowOff>
    </xdr:from>
    <xdr:to>
      <xdr:col>2</xdr:col>
      <xdr:colOff>609600</xdr:colOff>
      <xdr:row>19</xdr:row>
      <xdr:rowOff>76200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8597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17</xdr:row>
      <xdr:rowOff>47625</xdr:rowOff>
    </xdr:from>
    <xdr:to>
      <xdr:col>2</xdr:col>
      <xdr:colOff>1209675</xdr:colOff>
      <xdr:row>19</xdr:row>
      <xdr:rowOff>76200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8605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17</xdr:row>
      <xdr:rowOff>47625</xdr:rowOff>
    </xdr:from>
    <xdr:to>
      <xdr:col>2</xdr:col>
      <xdr:colOff>1809750</xdr:colOff>
      <xdr:row>19</xdr:row>
      <xdr:rowOff>76200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8612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47625</xdr:rowOff>
    </xdr:from>
    <xdr:to>
      <xdr:col>1</xdr:col>
      <xdr:colOff>619125</xdr:colOff>
      <xdr:row>19</xdr:row>
      <xdr:rowOff>76200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17</xdr:row>
      <xdr:rowOff>47625</xdr:rowOff>
    </xdr:from>
    <xdr:to>
      <xdr:col>1</xdr:col>
      <xdr:colOff>1219200</xdr:colOff>
      <xdr:row>19</xdr:row>
      <xdr:rowOff>76200</xdr:rowOff>
    </xdr:to>
    <xdr:pic>
      <xdr:nvPicPr>
        <xdr:cNvPr id="2" name="Combo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8582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1228725</xdr:colOff>
      <xdr:row>17</xdr:row>
      <xdr:rowOff>47625</xdr:rowOff>
    </xdr:from>
    <xdr:to>
      <xdr:col>2</xdr:col>
      <xdr:colOff>9525</xdr:colOff>
      <xdr:row>19</xdr:row>
      <xdr:rowOff>76200</xdr:rowOff>
    </xdr:to>
    <xdr:pic>
      <xdr:nvPicPr>
        <xdr:cNvPr id="3" name="Combo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48590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47625</xdr:rowOff>
    </xdr:from>
    <xdr:to>
      <xdr:col>2</xdr:col>
      <xdr:colOff>609600</xdr:colOff>
      <xdr:row>19</xdr:row>
      <xdr:rowOff>76200</xdr:rowOff>
    </xdr:to>
    <xdr:pic>
      <xdr:nvPicPr>
        <xdr:cNvPr id="4" name="Combo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8597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17</xdr:row>
      <xdr:rowOff>47625</xdr:rowOff>
    </xdr:from>
    <xdr:to>
      <xdr:col>2</xdr:col>
      <xdr:colOff>1209675</xdr:colOff>
      <xdr:row>19</xdr:row>
      <xdr:rowOff>76200</xdr:rowOff>
    </xdr:to>
    <xdr:pic>
      <xdr:nvPicPr>
        <xdr:cNvPr id="5" name="ComboBo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686050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17</xdr:row>
      <xdr:rowOff>47625</xdr:rowOff>
    </xdr:from>
    <xdr:to>
      <xdr:col>2</xdr:col>
      <xdr:colOff>1809750</xdr:colOff>
      <xdr:row>19</xdr:row>
      <xdr:rowOff>76200</xdr:rowOff>
    </xdr:to>
    <xdr:pic>
      <xdr:nvPicPr>
        <xdr:cNvPr id="6" name="ComboBox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86125" y="35909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8"/>
  <sheetViews>
    <sheetView showGridLines="0" showRowColHeaders="0"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27.140625" style="0" customWidth="1"/>
    <col min="3" max="3" width="89.7109375" style="0" customWidth="1"/>
    <col min="4" max="4" width="0" style="0" hidden="1" customWidth="1"/>
    <col min="5" max="5" width="2.8515625" style="0" hidden="1" customWidth="1"/>
    <col min="6" max="6" width="5.8515625" style="0" hidden="1" customWidth="1"/>
    <col min="7" max="7" width="10.8515625" style="0" hidden="1" customWidth="1"/>
    <col min="8" max="8" width="2.7109375" style="0" hidden="1" customWidth="1"/>
    <col min="9" max="9" width="10.8515625" style="0" hidden="1" customWidth="1"/>
    <col min="10" max="10" width="2.7109375" style="0" hidden="1" customWidth="1"/>
    <col min="11" max="11" width="2.8515625" style="0" hidden="1" customWidth="1"/>
    <col min="12" max="12" width="8.7109375" style="0" hidden="1" customWidth="1"/>
  </cols>
  <sheetData>
    <row r="2" ht="15">
      <c r="B2" s="9" t="s">
        <v>47</v>
      </c>
    </row>
    <row r="3" ht="6.75" customHeight="1">
      <c r="K3">
        <v>0</v>
      </c>
    </row>
    <row r="4" spans="2:11" ht="15.75" thickBot="1">
      <c r="B4" t="s">
        <v>46</v>
      </c>
      <c r="I4" t="s">
        <v>41</v>
      </c>
      <c r="J4" s="12">
        <v>0</v>
      </c>
      <c r="K4">
        <v>0</v>
      </c>
    </row>
    <row r="5" spans="2:11" ht="24" customHeight="1" thickBot="1">
      <c r="B5" s="3">
        <v>73982</v>
      </c>
      <c r="C5" s="7" t="s">
        <v>25</v>
      </c>
      <c r="F5" s="7"/>
      <c r="I5" t="s">
        <v>0</v>
      </c>
      <c r="J5" s="12">
        <v>1</v>
      </c>
      <c r="K5">
        <v>1</v>
      </c>
    </row>
    <row r="6" spans="5:11" ht="15">
      <c r="E6" s="7">
        <f aca="true" t="shared" si="0" ref="E6:E11">MOD(F7,25)</f>
        <v>0</v>
      </c>
      <c r="F6" s="7">
        <f aca="true" t="shared" si="1" ref="F6:F11">QUOTIENT(F7,25)</f>
        <v>0</v>
      </c>
      <c r="G6">
        <f aca="true" t="shared" si="2" ref="G6:G11">IF(E6&lt;&gt;0,CHOOSE(E6,$I$5,$I$6,$I$7,$I$8,$I$9,$I$10,$I$11,$I$12,$I$13,$I$14,$I$15,$I$16,$I$17,$I$18,$I$19,$I$20,$I$21,$I$22,$I$23,$I$24,$I$25,$I$26,$I$27,$I$28),"")</f>
      </c>
      <c r="H6" s="6">
        <f>IF(E6&lt;&gt;0,CHOOSE(E6,$J$5,$J$6,$J$7,$J$8,$J$9,$J$10,$J$11,$J$12,$J$13,$J$14,$J$15,$J$16,$J$17,$J$18,$J$19,$J$20,$J$21,$J$22,$J$23,$J$24,$J$25,$J$26,$J$27,$J$28),"")</f>
      </c>
      <c r="I6" t="s">
        <v>1</v>
      </c>
      <c r="J6" s="12">
        <v>2</v>
      </c>
      <c r="K6">
        <v>2</v>
      </c>
    </row>
    <row r="7" spans="2:11" ht="18.75" customHeight="1" thickBot="1">
      <c r="B7" t="s">
        <v>24</v>
      </c>
      <c r="E7" s="7">
        <f t="shared" si="0"/>
        <v>0</v>
      </c>
      <c r="F7" s="7">
        <f t="shared" si="1"/>
        <v>0</v>
      </c>
      <c r="G7">
        <f t="shared" si="2"/>
      </c>
      <c r="H7" s="6">
        <f>IF((E6+E7)&lt;&gt;0,IF(E7&lt;&gt;0,CHOOSE(E7,$J$5,$J$6,$J$7,$J$8,$J$9,$J$10,$J$11,$J$12,$J$13,$J$14,$J$15,$J$16,$J$17,$J$18,$J$19,$J$20,$J$21,$J$22,$J$23,$J$24,$J$25,$J$26,$J$27,$J$28),0),"")</f>
      </c>
      <c r="I7" t="s">
        <v>2</v>
      </c>
      <c r="J7" s="12">
        <v>3</v>
      </c>
      <c r="K7">
        <v>3</v>
      </c>
    </row>
    <row r="8" spans="2:11" ht="24" customHeight="1" thickBot="1">
      <c r="B8" s="15" t="str">
        <f>IF(OR(B5&lt;0,B5&gt;244140624),"Number out of range",IF(B5=0,"roon",CONCATENATE(IF(E6&lt;&gt;0,CONCATENATE(G6,"blo "),""),IF(E7&lt;&gt;0,CONCATENATE(G7,"mel "),""),IF(E8&lt;&gt;0,CONCATENATE(G8,"lahn "),""),IF(E9&lt;&gt;0,CONCATENATE(G9,"rah "),""),IF(E10&lt;&gt;0,CONCATENATE(G10,"see "),""),IF(E11&lt;&gt;0,G11,""))))</f>
        <v>torlahn heegahsenrah vahgahtorsee vahgahbree</v>
      </c>
      <c r="C8" s="16"/>
      <c r="E8" s="7">
        <f t="shared" si="0"/>
        <v>4</v>
      </c>
      <c r="F8" s="7">
        <f t="shared" si="1"/>
        <v>0</v>
      </c>
      <c r="G8" t="str">
        <f t="shared" si="2"/>
        <v>tor</v>
      </c>
      <c r="H8" s="6">
        <f>IF((E8+E7+E6)&lt;&gt;0,IF(E8&lt;&gt;0,CHOOSE(E8,$J$5,$J$6,$J$7,$J$8,$J$9,$J$10,$J$11,$J$12,$J$13,$J$14,$J$15,$J$16,$J$17,$J$18,$J$19,$J$20,$J$21,$J$22,$J$23,$J$24,$J$25,$J$26,$J$27,$J$28),0),"")</f>
        <v>4</v>
      </c>
      <c r="I8" t="s">
        <v>3</v>
      </c>
      <c r="J8" s="12">
        <v>4</v>
      </c>
      <c r="K8">
        <v>4</v>
      </c>
    </row>
    <row r="9" spans="5:11" ht="15.75" thickBot="1">
      <c r="E9" s="7">
        <f t="shared" si="0"/>
        <v>18</v>
      </c>
      <c r="F9" s="7">
        <f t="shared" si="1"/>
        <v>4</v>
      </c>
      <c r="G9" t="str">
        <f t="shared" si="2"/>
        <v>heegahsen</v>
      </c>
      <c r="H9" s="6" t="str">
        <f>IF((E9+E8+E7+E6)&lt;&gt;0,IF(E9&lt;&gt;0,CHOOSE(E9,$J$5,$J$6,$J$7,$J$8,$J$9,$J$10,$J$11,$J$12,$J$13,$J$14,$J$15,$J$16,$J$17,$J$18,$J$19,$J$20,$J$21,$J$22,$J$23,$J$24,$J$25,$J$26,$J$27,$J$28),0),"")</f>
        <v>*</v>
      </c>
      <c r="I9" t="s">
        <v>4</v>
      </c>
      <c r="J9" s="12">
        <v>5</v>
      </c>
      <c r="K9">
        <v>5</v>
      </c>
    </row>
    <row r="10" spans="2:11" ht="32.25" customHeight="1" thickBot="1">
      <c r="B10" s="8" t="str">
        <f>IF(OR(B5&lt;0,B5&gt;244140624),"",CONCATENATE(H6,H7,H8,H9,H10,H11))</f>
        <v>4*97</v>
      </c>
      <c r="E10" s="7">
        <f t="shared" si="0"/>
        <v>9</v>
      </c>
      <c r="F10" s="7">
        <f t="shared" si="1"/>
        <v>118</v>
      </c>
      <c r="G10" t="str">
        <f t="shared" si="2"/>
        <v>vahgahtor</v>
      </c>
      <c r="H10" s="6">
        <f>IF((E10+E9+E8+E7+E6)&lt;&gt;0,IF(E10&lt;&gt;0,CHOOSE(E10,$J$5,$J$6,$J$7,$J$8,$J$9,$J$10,$J$11,$J$12,$J$13,$J$14,$J$15,$J$16,$J$17,$J$18,$J$19,$J$20,$J$21,$J$22,$J$23,$J$24,$J$25,$J$26,$J$27,$J$28),0),"")</f>
        <v>9</v>
      </c>
      <c r="I10" t="s">
        <v>5</v>
      </c>
      <c r="J10" s="12">
        <v>6</v>
      </c>
      <c r="K10">
        <v>6</v>
      </c>
    </row>
    <row r="11" spans="2:11" ht="15">
      <c r="B11" s="1"/>
      <c r="E11" s="7">
        <f t="shared" si="0"/>
        <v>7</v>
      </c>
      <c r="F11" s="7">
        <f t="shared" si="1"/>
        <v>2959</v>
      </c>
      <c r="G11" t="str">
        <f t="shared" si="2"/>
        <v>vahgahbree</v>
      </c>
      <c r="H11" s="6">
        <f>IF((E11+E10+E9+E8+E7+E6)&lt;&gt;0,IF(E11&lt;&gt;0,CHOOSE(E11,$J$5,$J$6,$J$7,$J$8,$J$9,$J$10,$J$11,$J$12,$J$13,$J$14,$J$15,$J$16,$J$17,$J$18,$J$19,$J$20,$J$21,$J$22,$J$23,$J$24,$J$25,$J$26,$J$27,$J$28),0),"0")</f>
        <v>7</v>
      </c>
      <c r="I11" t="s">
        <v>6</v>
      </c>
      <c r="J11" s="12">
        <v>7</v>
      </c>
      <c r="K11">
        <v>7</v>
      </c>
    </row>
    <row r="12" spans="6:11" ht="15">
      <c r="F12" s="7">
        <f>B5</f>
        <v>73982</v>
      </c>
      <c r="I12" t="s">
        <v>7</v>
      </c>
      <c r="J12" s="12">
        <v>8</v>
      </c>
      <c r="K12">
        <v>8</v>
      </c>
    </row>
    <row r="13" spans="3:11" ht="15">
      <c r="C13" s="7"/>
      <c r="I13" t="s">
        <v>8</v>
      </c>
      <c r="J13" s="12">
        <v>9</v>
      </c>
      <c r="K13">
        <v>9</v>
      </c>
    </row>
    <row r="14" spans="2:11" ht="15">
      <c r="B14" s="9" t="s">
        <v>48</v>
      </c>
      <c r="I14" t="s">
        <v>42</v>
      </c>
      <c r="J14" s="6" t="s">
        <v>26</v>
      </c>
      <c r="K14">
        <v>10</v>
      </c>
    </row>
    <row r="15" spans="2:11" ht="6.75" customHeight="1">
      <c r="B15" s="1"/>
      <c r="E15" s="4"/>
      <c r="I15" t="s">
        <v>43</v>
      </c>
      <c r="J15" s="6" t="s">
        <v>27</v>
      </c>
      <c r="K15">
        <v>11</v>
      </c>
    </row>
    <row r="16" spans="2:11" ht="15">
      <c r="B16" s="14" t="s">
        <v>49</v>
      </c>
      <c r="C16" s="14"/>
      <c r="E16" s="10">
        <v>0</v>
      </c>
      <c r="I16" t="s">
        <v>44</v>
      </c>
      <c r="J16" s="6" t="s">
        <v>28</v>
      </c>
      <c r="K16">
        <v>12</v>
      </c>
    </row>
    <row r="17" spans="2:11" ht="15">
      <c r="B17" s="14" t="s">
        <v>51</v>
      </c>
      <c r="C17" s="14"/>
      <c r="E17" s="10">
        <v>0</v>
      </c>
      <c r="I17" t="s">
        <v>52</v>
      </c>
      <c r="J17" s="6" t="s">
        <v>29</v>
      </c>
      <c r="K17">
        <v>13</v>
      </c>
    </row>
    <row r="18" spans="5:11" ht="15">
      <c r="E18" s="10">
        <v>4</v>
      </c>
      <c r="F18" s="5"/>
      <c r="I18" t="s">
        <v>45</v>
      </c>
      <c r="J18" s="6" t="s">
        <v>30</v>
      </c>
      <c r="K18">
        <v>14</v>
      </c>
    </row>
    <row r="19" spans="5:11" ht="15">
      <c r="E19" s="10">
        <v>18</v>
      </c>
      <c r="I19" t="s">
        <v>14</v>
      </c>
      <c r="J19" s="6" t="s">
        <v>31</v>
      </c>
      <c r="K19">
        <v>15</v>
      </c>
    </row>
    <row r="20" spans="5:11" ht="15">
      <c r="E20" s="10">
        <v>9</v>
      </c>
      <c r="I20" t="s">
        <v>15</v>
      </c>
      <c r="J20" s="6" t="s">
        <v>32</v>
      </c>
      <c r="K20">
        <v>16</v>
      </c>
    </row>
    <row r="21" spans="2:11" ht="15.75" thickBot="1">
      <c r="B21" t="s">
        <v>50</v>
      </c>
      <c r="E21" s="11">
        <v>7</v>
      </c>
      <c r="I21" t="s">
        <v>16</v>
      </c>
      <c r="J21" s="6" t="s">
        <v>33</v>
      </c>
      <c r="K21">
        <v>17</v>
      </c>
    </row>
    <row r="22" spans="2:11" ht="24" customHeight="1" thickBot="1">
      <c r="B22" s="3">
        <f>E16*25^5+E17*25^4+E18*25^3+E19*25^2+E20*25+E21</f>
        <v>73982</v>
      </c>
      <c r="I22" t="s">
        <v>17</v>
      </c>
      <c r="J22" s="6" t="s">
        <v>34</v>
      </c>
      <c r="K22">
        <v>18</v>
      </c>
    </row>
    <row r="23" spans="9:11" ht="15">
      <c r="I23" t="s">
        <v>18</v>
      </c>
      <c r="J23" s="6" t="s">
        <v>35</v>
      </c>
      <c r="K23">
        <v>19</v>
      </c>
    </row>
    <row r="24" spans="9:11" ht="15">
      <c r="I24" t="s">
        <v>19</v>
      </c>
      <c r="J24" s="6" t="s">
        <v>36</v>
      </c>
      <c r="K24">
        <v>20</v>
      </c>
    </row>
    <row r="25" spans="9:11" ht="15">
      <c r="I25" t="s">
        <v>20</v>
      </c>
      <c r="J25" s="6" t="s">
        <v>37</v>
      </c>
      <c r="K25">
        <v>21</v>
      </c>
    </row>
    <row r="26" spans="9:11" ht="15">
      <c r="I26" t="s">
        <v>21</v>
      </c>
      <c r="J26" s="6" t="s">
        <v>38</v>
      </c>
      <c r="K26">
        <v>22</v>
      </c>
    </row>
    <row r="27" spans="9:11" ht="15">
      <c r="I27" t="s">
        <v>22</v>
      </c>
      <c r="J27" s="6" t="s">
        <v>39</v>
      </c>
      <c r="K27">
        <v>23</v>
      </c>
    </row>
    <row r="28" spans="9:11" ht="15">
      <c r="I28" t="s">
        <v>23</v>
      </c>
      <c r="J28" s="6" t="s">
        <v>40</v>
      </c>
      <c r="K28">
        <v>24</v>
      </c>
    </row>
  </sheetData>
  <sheetProtection/>
  <mergeCells count="3">
    <mergeCell ref="B16:C16"/>
    <mergeCell ref="B17:C17"/>
    <mergeCell ref="B8:C8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K28"/>
  <sheetViews>
    <sheetView showGridLines="0" showRowColHeaders="0" tabSelected="1"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27.140625" style="0" customWidth="1"/>
    <col min="3" max="3" width="89.7109375" style="0" customWidth="1"/>
    <col min="4" max="4" width="0" style="0" hidden="1" customWidth="1"/>
    <col min="5" max="5" width="2.8515625" style="0" hidden="1" customWidth="1"/>
    <col min="6" max="6" width="8.8515625" style="0" hidden="1" customWidth="1"/>
    <col min="7" max="7" width="10.57421875" style="0" hidden="1" customWidth="1"/>
    <col min="8" max="8" width="2.7109375" style="0" hidden="1" customWidth="1"/>
    <col min="9" max="9" width="10.7109375" style="0" hidden="1" customWidth="1"/>
    <col min="10" max="10" width="2.7109375" style="0" hidden="1" customWidth="1"/>
    <col min="11" max="11" width="2.8515625" style="0" hidden="1" customWidth="1"/>
    <col min="12" max="12" width="0" style="0" hidden="1" customWidth="1"/>
  </cols>
  <sheetData>
    <row r="2" ht="15">
      <c r="B2" s="9" t="s">
        <v>47</v>
      </c>
    </row>
    <row r="3" ht="6.75" customHeight="1">
      <c r="K3">
        <v>0</v>
      </c>
    </row>
    <row r="4" spans="2:11" ht="15.75" thickBot="1">
      <c r="B4" t="s">
        <v>46</v>
      </c>
      <c r="I4" t="s">
        <v>41</v>
      </c>
      <c r="J4" s="6">
        <v>0</v>
      </c>
      <c r="K4">
        <v>0</v>
      </c>
    </row>
    <row r="5" spans="2:11" ht="24" customHeight="1" thickBot="1">
      <c r="B5" s="3">
        <v>6863542</v>
      </c>
      <c r="C5" s="7" t="s">
        <v>25</v>
      </c>
      <c r="F5" s="2"/>
      <c r="I5" t="s">
        <v>0</v>
      </c>
      <c r="J5" s="6">
        <v>1</v>
      </c>
      <c r="K5">
        <v>1</v>
      </c>
    </row>
    <row r="6" spans="5:11" ht="15">
      <c r="E6" s="2">
        <f aca="true" t="shared" si="0" ref="E6:E11">MOD(F7,25)</f>
        <v>0</v>
      </c>
      <c r="F6" s="2">
        <f aca="true" t="shared" si="1" ref="F6:F11">QUOTIENT(F7,25)</f>
        <v>0</v>
      </c>
      <c r="G6">
        <f aca="true" t="shared" si="2" ref="G6:G11">IF(E6&lt;&gt;0,CHOOSE(E6,$I$5,$I$6,$I$7,$I$8,$I$9,$I$10,$I$11,$I$12,$I$13,$I$14,$I$15,$I$16,$I$17,$I$18,$I$19,$I$20,$I$21,$I$22,$I$23,$I$24,$I$25,$I$26,$I$27,$I$28),"")</f>
      </c>
      <c r="H6" s="6">
        <f>IF(E6&lt;&gt;0,CHOOSE(E6,$J$5,$J$6,$J$7,$J$8,$J$9,$J$10,$J$11,$J$12,$J$13,$J$14,$J$15,$J$16,$J$17,$J$18,$J$19,$J$20,$J$21,$J$22,$J$23,$J$24,$J$25,$J$26,$J$27,$J$28),"")</f>
      </c>
      <c r="I6" t="s">
        <v>1</v>
      </c>
      <c r="J6" s="6">
        <v>2</v>
      </c>
      <c r="K6">
        <v>2</v>
      </c>
    </row>
    <row r="7" spans="2:11" ht="18.75" customHeight="1" thickBot="1">
      <c r="B7" t="s">
        <v>24</v>
      </c>
      <c r="E7" s="2">
        <f t="shared" si="0"/>
        <v>17</v>
      </c>
      <c r="F7" s="2">
        <f t="shared" si="1"/>
        <v>0</v>
      </c>
      <c r="G7" t="str">
        <f t="shared" si="2"/>
        <v>heegahbree</v>
      </c>
      <c r="H7" s="6" t="str">
        <f>IF((E6+E7)&lt;&gt;0,IF(E7&lt;&gt;0,CHOOSE(E7,$J$5,$J$6,$J$7,$J$8,$J$9,$J$10,$J$11,$J$12,$J$13,$J$14,$J$15,$J$16,$J$17,$J$18,$J$19,$J$20,$J$21,$J$22,$J$23,$J$24,$J$25,$J$26,$J$27,$J$28),0),"")</f>
        <v>&amp;</v>
      </c>
      <c r="I7" t="s">
        <v>2</v>
      </c>
      <c r="J7" s="6">
        <v>3</v>
      </c>
      <c r="K7">
        <v>3</v>
      </c>
    </row>
    <row r="8" spans="2:11" ht="24" customHeight="1" thickBot="1">
      <c r="B8" s="15" t="str">
        <f>IF(OR(B5&lt;0,B5&gt;244140624),"Number out of range",IF(B5=0,"roon",CONCATENATE(IF(E6&lt;&gt;0,CONCATENATE(G6,"blo "),""),IF(E7&lt;&gt;0,CONCATENATE(G7,"mel "),""),IF(E8&lt;&gt;0,CONCATENATE(G8,"lahn "),""),IF(E9&lt;&gt;0,CONCATENATE(G9,"rah "),""),IF(E10&lt;&gt;0,CONCATENATE(G10,"see "),""),IF(E11&lt;&gt;0,G11,""))))</f>
        <v>heegahbreemel neigahtorlahn vahgahfahrah heegahfahsee heegahbree</v>
      </c>
      <c r="C8" s="16"/>
      <c r="E8" s="2">
        <f t="shared" si="0"/>
        <v>14</v>
      </c>
      <c r="F8" s="2">
        <f t="shared" si="1"/>
        <v>17</v>
      </c>
      <c r="G8" t="str">
        <f t="shared" si="2"/>
        <v>neigahtor</v>
      </c>
      <c r="H8" s="6" t="str">
        <f>IF((E8+E7+E6)&lt;&gt;0,IF(E8&lt;&gt;0,CHOOSE(E8,$J$5,$J$6,$J$7,$J$8,$J$9,$J$10,$J$11,$J$12,$J$13,$J$14,$J$15,$J$16,$J$17,$J$18,$J$19,$J$20,$J$21,$J$22,$J$23,$J$24,$J$25,$J$26,$J$27,$J$28),0),"")</f>
        <v>$</v>
      </c>
      <c r="I8" t="s">
        <v>3</v>
      </c>
      <c r="J8" s="6">
        <v>4</v>
      </c>
      <c r="K8">
        <v>4</v>
      </c>
    </row>
    <row r="9" spans="5:11" ht="15.75" thickBot="1">
      <c r="E9" s="2">
        <f t="shared" si="0"/>
        <v>6</v>
      </c>
      <c r="F9" s="2">
        <f t="shared" si="1"/>
        <v>439</v>
      </c>
      <c r="G9" t="str">
        <f t="shared" si="2"/>
        <v>vahgahfah</v>
      </c>
      <c r="H9" s="6">
        <f>IF((E9+E8+E7+E6)&lt;&gt;0,IF(E9&lt;&gt;0,CHOOSE(E9,$J$5,$J$6,$J$7,$J$8,$J$9,$J$10,$J$11,$J$12,$J$13,$J$14,$J$15,$J$16,$J$17,$J$18,$J$19,$J$20,$J$21,$J$22,$J$23,$J$24,$J$25,$J$26,$J$27,$J$28),0),"")</f>
        <v>6</v>
      </c>
      <c r="I9" t="s">
        <v>4</v>
      </c>
      <c r="J9" s="6">
        <v>5</v>
      </c>
      <c r="K9">
        <v>5</v>
      </c>
    </row>
    <row r="10" spans="2:11" ht="32.25" customHeight="1" thickBot="1">
      <c r="B10" s="8" t="str">
        <f>IF(OR(B5&lt;0,B5&gt;244140624),"",CONCATENATE(H6,H7,H8,H9,H10,H11))</f>
        <v>&amp;$6^&amp;</v>
      </c>
      <c r="E10" s="2">
        <f t="shared" si="0"/>
        <v>16</v>
      </c>
      <c r="F10" s="2">
        <f t="shared" si="1"/>
        <v>10981</v>
      </c>
      <c r="G10" t="str">
        <f t="shared" si="2"/>
        <v>heegahfah</v>
      </c>
      <c r="H10" s="6" t="str">
        <f>IF((E10+E9+E8+E7+E6)&lt;&gt;0,IF(E10&lt;&gt;0,CHOOSE(E10,$J$5,$J$6,$J$7,$J$8,$J$9,$J$10,$J$11,$J$12,$J$13,$J$14,$J$15,$J$16,$J$17,$J$18,$J$19,$J$20,$J$21,$J$22,$J$23,$J$24,$J$25,$J$26,$J$27,$J$28),0),"")</f>
        <v>^</v>
      </c>
      <c r="I10" t="s">
        <v>5</v>
      </c>
      <c r="J10" s="6">
        <v>6</v>
      </c>
      <c r="K10">
        <v>6</v>
      </c>
    </row>
    <row r="11" spans="2:11" ht="15">
      <c r="B11" s="1"/>
      <c r="E11" s="2">
        <f t="shared" si="0"/>
        <v>17</v>
      </c>
      <c r="F11" s="2">
        <f t="shared" si="1"/>
        <v>274541</v>
      </c>
      <c r="G11" t="str">
        <f t="shared" si="2"/>
        <v>heegahbree</v>
      </c>
      <c r="H11" s="6" t="str">
        <f>IF((E11+E10+E9+E8+E7+E6)&lt;&gt;0,IF(E11&lt;&gt;0,CHOOSE(E11,$J$5,$J$6,$J$7,$J$8,$J$9,$J$10,$J$11,$J$12,$J$13,$J$14,$J$15,$J$16,$J$17,$J$18,$J$19,$J$20,$J$21,$J$22,$J$23,$J$24,$J$25,$J$26,$J$27,$J$28),0),"0")</f>
        <v>&amp;</v>
      </c>
      <c r="I11" t="s">
        <v>6</v>
      </c>
      <c r="J11" s="6">
        <v>7</v>
      </c>
      <c r="K11">
        <v>7</v>
      </c>
    </row>
    <row r="12" spans="6:11" ht="15">
      <c r="F12" s="2">
        <f>B5</f>
        <v>6863542</v>
      </c>
      <c r="I12" t="s">
        <v>7</v>
      </c>
      <c r="J12" s="6">
        <v>8</v>
      </c>
      <c r="K12">
        <v>8</v>
      </c>
    </row>
    <row r="13" spans="3:11" ht="15">
      <c r="C13" s="7"/>
      <c r="I13" t="s">
        <v>8</v>
      </c>
      <c r="J13" s="6">
        <v>9</v>
      </c>
      <c r="K13">
        <v>9</v>
      </c>
    </row>
    <row r="14" spans="2:11" ht="15">
      <c r="B14" s="9" t="s">
        <v>48</v>
      </c>
      <c r="I14" t="s">
        <v>9</v>
      </c>
      <c r="J14" s="6" t="s">
        <v>26</v>
      </c>
      <c r="K14">
        <v>10</v>
      </c>
    </row>
    <row r="15" spans="2:11" ht="6.75" customHeight="1">
      <c r="B15" s="1"/>
      <c r="E15" s="4"/>
      <c r="I15" t="s">
        <v>10</v>
      </c>
      <c r="J15" s="6" t="s">
        <v>27</v>
      </c>
      <c r="K15">
        <v>11</v>
      </c>
    </row>
    <row r="16" spans="2:11" ht="15">
      <c r="B16" s="14" t="s">
        <v>49</v>
      </c>
      <c r="C16" s="14"/>
      <c r="E16" s="4">
        <v>0</v>
      </c>
      <c r="I16" t="s">
        <v>11</v>
      </c>
      <c r="J16" s="6" t="s">
        <v>28</v>
      </c>
      <c r="K16">
        <v>12</v>
      </c>
    </row>
    <row r="17" spans="2:11" ht="15">
      <c r="B17" s="14" t="s">
        <v>51</v>
      </c>
      <c r="C17" s="14"/>
      <c r="E17" s="4">
        <v>17</v>
      </c>
      <c r="I17" t="s">
        <v>12</v>
      </c>
      <c r="J17" s="6" t="s">
        <v>29</v>
      </c>
      <c r="K17">
        <v>13</v>
      </c>
    </row>
    <row r="18" spans="5:11" ht="15">
      <c r="E18" s="4">
        <v>14</v>
      </c>
      <c r="F18" s="5"/>
      <c r="I18" t="s">
        <v>13</v>
      </c>
      <c r="J18" s="6" t="s">
        <v>30</v>
      </c>
      <c r="K18">
        <v>14</v>
      </c>
    </row>
    <row r="19" spans="5:11" ht="15">
      <c r="E19" s="4">
        <v>6</v>
      </c>
      <c r="I19" t="s">
        <v>14</v>
      </c>
      <c r="J19" s="6" t="s">
        <v>31</v>
      </c>
      <c r="K19">
        <v>15</v>
      </c>
    </row>
    <row r="20" spans="5:11" ht="15">
      <c r="E20" s="4">
        <v>16</v>
      </c>
      <c r="I20" t="s">
        <v>15</v>
      </c>
      <c r="J20" s="6" t="s">
        <v>32</v>
      </c>
      <c r="K20">
        <v>16</v>
      </c>
    </row>
    <row r="21" spans="2:11" ht="15.75" thickBot="1">
      <c r="B21" t="s">
        <v>50</v>
      </c>
      <c r="E21">
        <v>17</v>
      </c>
      <c r="I21" t="s">
        <v>16</v>
      </c>
      <c r="J21" s="6" t="s">
        <v>33</v>
      </c>
      <c r="K21">
        <v>17</v>
      </c>
    </row>
    <row r="22" spans="2:11" ht="24" customHeight="1" thickBot="1">
      <c r="B22" s="3">
        <f>E16*25^5+E17*25^4+E18*25^3+E19*25^2+E20*25+E21</f>
        <v>6863542</v>
      </c>
      <c r="I22" t="s">
        <v>17</v>
      </c>
      <c r="J22" s="6" t="s">
        <v>34</v>
      </c>
      <c r="K22">
        <v>18</v>
      </c>
    </row>
    <row r="23" spans="9:11" ht="15">
      <c r="I23" t="s">
        <v>18</v>
      </c>
      <c r="J23" s="6" t="s">
        <v>35</v>
      </c>
      <c r="K23">
        <v>19</v>
      </c>
    </row>
    <row r="24" spans="9:11" ht="15">
      <c r="I24" t="s">
        <v>19</v>
      </c>
      <c r="J24" s="6" t="s">
        <v>36</v>
      </c>
      <c r="K24">
        <v>20</v>
      </c>
    </row>
    <row r="25" spans="9:11" ht="15">
      <c r="I25" t="s">
        <v>20</v>
      </c>
      <c r="J25" s="6" t="s">
        <v>37</v>
      </c>
      <c r="K25">
        <v>21</v>
      </c>
    </row>
    <row r="26" spans="9:11" ht="15">
      <c r="I26" t="s">
        <v>21</v>
      </c>
      <c r="J26" s="6" t="s">
        <v>38</v>
      </c>
      <c r="K26">
        <v>22</v>
      </c>
    </row>
    <row r="27" spans="9:11" ht="15">
      <c r="I27" t="s">
        <v>22</v>
      </c>
      <c r="J27" s="6" t="s">
        <v>39</v>
      </c>
      <c r="K27">
        <v>23</v>
      </c>
    </row>
    <row r="28" spans="9:11" ht="15">
      <c r="I28" t="s">
        <v>23</v>
      </c>
      <c r="J28" s="6" t="s">
        <v>40</v>
      </c>
      <c r="K28">
        <v>24</v>
      </c>
    </row>
  </sheetData>
  <sheetProtection/>
  <mergeCells count="3">
    <mergeCell ref="B8:C8"/>
    <mergeCell ref="B16:C16"/>
    <mergeCell ref="B17:C17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K28"/>
  <sheetViews>
    <sheetView showGridLines="0" showRowColHeaders="0"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27.140625" style="0" customWidth="1"/>
    <col min="3" max="3" width="89.7109375" style="0" customWidth="1"/>
    <col min="4" max="4" width="8.7109375" style="0" hidden="1" customWidth="1"/>
    <col min="5" max="5" width="2.8515625" style="0" hidden="1" customWidth="1"/>
    <col min="6" max="6" width="8.8515625" style="0" hidden="1" customWidth="1"/>
    <col min="7" max="7" width="10.57421875" style="0" hidden="1" customWidth="1"/>
    <col min="8" max="8" width="2.7109375" style="0" hidden="1" customWidth="1"/>
    <col min="9" max="9" width="10.7109375" style="0" hidden="1" customWidth="1"/>
    <col min="10" max="10" width="2.7109375" style="0" hidden="1" customWidth="1"/>
    <col min="11" max="11" width="2.8515625" style="0" hidden="1" customWidth="1"/>
    <col min="12" max="12" width="8.7109375" style="0" hidden="1" customWidth="1"/>
  </cols>
  <sheetData>
    <row r="2" ht="15">
      <c r="B2" s="9" t="s">
        <v>47</v>
      </c>
    </row>
    <row r="3" ht="6.75" customHeight="1">
      <c r="K3">
        <v>0</v>
      </c>
    </row>
    <row r="4" spans="2:11" ht="15.75" thickBot="1">
      <c r="B4" t="s">
        <v>46</v>
      </c>
      <c r="I4" t="s">
        <v>53</v>
      </c>
      <c r="J4" s="6">
        <v>0</v>
      </c>
      <c r="K4">
        <v>0</v>
      </c>
    </row>
    <row r="5" spans="2:11" ht="24" customHeight="1" thickBot="1">
      <c r="B5" s="3">
        <v>6459320</v>
      </c>
      <c r="C5" s="13" t="s">
        <v>25</v>
      </c>
      <c r="F5" s="13"/>
      <c r="I5" t="s">
        <v>54</v>
      </c>
      <c r="J5" s="6">
        <v>1</v>
      </c>
      <c r="K5">
        <v>1</v>
      </c>
    </row>
    <row r="6" spans="5:11" ht="15">
      <c r="E6" s="13">
        <f aca="true" t="shared" si="0" ref="E6:E11">MOD(F7,25)</f>
        <v>0</v>
      </c>
      <c r="F6" s="13">
        <f aca="true" t="shared" si="1" ref="F6:F11">QUOTIENT(F7,25)</f>
        <v>0</v>
      </c>
      <c r="G6">
        <f aca="true" t="shared" si="2" ref="G6:G11">IF(E6&lt;&gt;0,CHOOSE(E6,$I$5,$I$6,$I$7,$I$8,$I$9,$I$10,$I$11,$I$12,$I$13,$I$14,$I$15,$I$16,$I$17,$I$18,$I$19,$I$20,$I$21,$I$22,$I$23,$I$24,$I$25,$I$26,$I$27,$I$28),"")</f>
      </c>
      <c r="H6" s="6">
        <f>IF(E6&lt;&gt;0,CHOOSE(E6,$J$5,$J$6,$J$7,$J$8,$J$9,$J$10,$J$11,$J$12,$J$13,$J$14,$J$15,$J$16,$J$17,$J$18,$J$19,$J$20,$J$21,$J$22,$J$23,$J$24,$J$25,$J$26,$J$27,$J$28),"")</f>
      </c>
      <c r="I6" t="s">
        <v>55</v>
      </c>
      <c r="J6" s="6">
        <v>2</v>
      </c>
      <c r="K6">
        <v>2</v>
      </c>
    </row>
    <row r="7" spans="2:11" ht="18.75" customHeight="1" thickBot="1">
      <c r="B7" t="s">
        <v>24</v>
      </c>
      <c r="E7" s="13">
        <f t="shared" si="0"/>
        <v>16</v>
      </c>
      <c r="F7" s="13">
        <f t="shared" si="1"/>
        <v>0</v>
      </c>
      <c r="G7" t="str">
        <f t="shared" si="2"/>
        <v>hígafa</v>
      </c>
      <c r="H7" s="6" t="str">
        <f>IF((E6+E7)&lt;&gt;0,IF(E7&lt;&gt;0,CHOOSE(E7,$J$5,$J$6,$J$7,$J$8,$J$9,$J$10,$J$11,$J$12,$J$13,$J$14,$J$15,$J$16,$J$17,$J$18,$J$19,$J$20,$J$21,$J$22,$J$23,$J$24,$J$25,$J$26,$J$27,$J$28),0),"")</f>
        <v>^</v>
      </c>
      <c r="I7" t="s">
        <v>2</v>
      </c>
      <c r="J7" s="6">
        <v>3</v>
      </c>
      <c r="K7">
        <v>3</v>
      </c>
    </row>
    <row r="8" spans="2:11" ht="24" customHeight="1" thickBot="1">
      <c r="B8" s="15" t="str">
        <f>IF(OR(B5&lt;0,B5&gt;244140624),"Number out of range",IF(B5=0,"rún",CONCATENATE(IF(E6&lt;&gt;0,CONCATENATE(G6,"blo "),""),IF(E7&lt;&gt;0,CONCATENATE(G7,"mel "),""),IF(E8&lt;&gt;0,CONCATENATE(G8,"lan "),""),IF(E9&lt;&gt;0,CONCATENATE(G9,"ra "),""),IF(E10&lt;&gt;0,CONCATENATE(G10,"sí "),""),IF(E11&lt;&gt;0,G11,""))))</f>
        <v>hígafamel négasenlan vagatorra rigabrísí riš</v>
      </c>
      <c r="C8" s="16"/>
      <c r="E8" s="13">
        <f t="shared" si="0"/>
        <v>13</v>
      </c>
      <c r="F8" s="13">
        <f t="shared" si="1"/>
        <v>16</v>
      </c>
      <c r="G8" t="str">
        <f t="shared" si="2"/>
        <v>négasen</v>
      </c>
      <c r="H8" s="6" t="str">
        <f>IF((E8+E7+E6)&lt;&gt;0,IF(E8&lt;&gt;0,CHOOSE(E8,$J$5,$J$6,$J$7,$J$8,$J$9,$J$10,$J$11,$J$12,$J$13,$J$14,$J$15,$J$16,$J$17,$J$18,$J$19,$J$20,$J$21,$J$22,$J$23,$J$24,$J$25,$J$26,$J$27,$J$28),0),"")</f>
        <v>#</v>
      </c>
      <c r="I8" t="s">
        <v>3</v>
      </c>
      <c r="J8" s="6">
        <v>4</v>
      </c>
      <c r="K8">
        <v>4</v>
      </c>
    </row>
    <row r="9" spans="5:11" ht="15.75" thickBot="1">
      <c r="E9" s="13">
        <f t="shared" si="0"/>
        <v>9</v>
      </c>
      <c r="F9" s="13">
        <f t="shared" si="1"/>
        <v>413</v>
      </c>
      <c r="G9" t="str">
        <f t="shared" si="2"/>
        <v>vagator</v>
      </c>
      <c r="H9" s="6">
        <f>IF((E9+E8+E7+E6)&lt;&gt;0,IF(E9&lt;&gt;0,CHOOSE(E9,$J$5,$J$6,$J$7,$J$8,$J$9,$J$10,$J$11,$J$12,$J$13,$J$14,$J$15,$J$16,$J$17,$J$18,$J$19,$J$20,$J$21,$J$22,$J$23,$J$24,$J$25,$J$26,$J$27,$J$28),0),"")</f>
        <v>9</v>
      </c>
      <c r="I9" t="s">
        <v>56</v>
      </c>
      <c r="J9" s="6">
        <v>5</v>
      </c>
      <c r="K9">
        <v>5</v>
      </c>
    </row>
    <row r="10" spans="2:11" ht="32.25" customHeight="1" thickBot="1">
      <c r="B10" s="8" t="str">
        <f>IF(OR(B5&lt;0,B5&gt;244140624),"",CONCATENATE(H6,H7,H8,H9,H10,H11))</f>
        <v>^#9{[</v>
      </c>
      <c r="E10" s="13">
        <f t="shared" si="0"/>
        <v>22</v>
      </c>
      <c r="F10" s="13">
        <f t="shared" si="1"/>
        <v>10334</v>
      </c>
      <c r="G10" t="str">
        <f t="shared" si="2"/>
        <v>rigabrí</v>
      </c>
      <c r="H10" s="6" t="str">
        <f>IF((E10+E9+E8+E7+E6)&lt;&gt;0,IF(E10&lt;&gt;0,CHOOSE(E10,$J$5,$J$6,$J$7,$J$8,$J$9,$J$10,$J$11,$J$12,$J$13,$J$14,$J$15,$J$16,$J$17,$J$18,$J$19,$J$20,$J$21,$J$22,$J$23,$J$24,$J$25,$J$26,$J$27,$J$28),0),"")</f>
        <v>{</v>
      </c>
      <c r="I10" t="s">
        <v>57</v>
      </c>
      <c r="J10" s="6">
        <v>6</v>
      </c>
      <c r="K10">
        <v>6</v>
      </c>
    </row>
    <row r="11" spans="2:11" ht="15">
      <c r="B11" s="1"/>
      <c r="E11" s="13">
        <f t="shared" si="0"/>
        <v>20</v>
      </c>
      <c r="F11" s="13">
        <f t="shared" si="1"/>
        <v>258372</v>
      </c>
      <c r="G11" t="str">
        <f t="shared" si="2"/>
        <v>riš</v>
      </c>
      <c r="H11" s="6" t="str">
        <f>IF((E11+E10+E9+E8+E7+E6)&lt;&gt;0,IF(E11&lt;&gt;0,CHOOSE(E11,$J$5,$J$6,$J$7,$J$8,$J$9,$J$10,$J$11,$J$12,$J$13,$J$14,$J$15,$J$16,$J$17,$J$18,$J$19,$J$20,$J$21,$J$22,$J$23,$J$24,$J$25,$J$26,$J$27,$J$28),0),"0")</f>
        <v>[</v>
      </c>
      <c r="I11" t="s">
        <v>58</v>
      </c>
      <c r="J11" s="6">
        <v>7</v>
      </c>
      <c r="K11">
        <v>7</v>
      </c>
    </row>
    <row r="12" spans="6:11" ht="15">
      <c r="F12" s="13">
        <f>B5</f>
        <v>6459320</v>
      </c>
      <c r="I12" t="s">
        <v>59</v>
      </c>
      <c r="J12" s="6">
        <v>8</v>
      </c>
      <c r="K12">
        <v>8</v>
      </c>
    </row>
    <row r="13" spans="3:11" ht="15">
      <c r="C13" s="13"/>
      <c r="I13" t="s">
        <v>60</v>
      </c>
      <c r="J13" s="6">
        <v>9</v>
      </c>
      <c r="K13">
        <v>9</v>
      </c>
    </row>
    <row r="14" spans="2:11" ht="15">
      <c r="B14" s="9" t="s">
        <v>48</v>
      </c>
      <c r="I14" t="s">
        <v>61</v>
      </c>
      <c r="J14" s="6" t="s">
        <v>26</v>
      </c>
      <c r="K14">
        <v>10</v>
      </c>
    </row>
    <row r="15" spans="2:11" ht="6.75" customHeight="1">
      <c r="B15" s="1"/>
      <c r="E15" s="4"/>
      <c r="I15" t="s">
        <v>62</v>
      </c>
      <c r="J15" s="6" t="s">
        <v>27</v>
      </c>
      <c r="K15">
        <v>11</v>
      </c>
    </row>
    <row r="16" spans="2:11" ht="15">
      <c r="B16" s="14" t="s">
        <v>49</v>
      </c>
      <c r="C16" s="14"/>
      <c r="E16" s="4">
        <v>0</v>
      </c>
      <c r="I16" t="s">
        <v>63</v>
      </c>
      <c r="J16" s="6" t="s">
        <v>28</v>
      </c>
      <c r="K16">
        <v>12</v>
      </c>
    </row>
    <row r="17" spans="2:11" ht="15">
      <c r="B17" s="14" t="s">
        <v>51</v>
      </c>
      <c r="C17" s="14"/>
      <c r="E17" s="4">
        <v>16</v>
      </c>
      <c r="I17" t="s">
        <v>64</v>
      </c>
      <c r="J17" s="6" t="s">
        <v>29</v>
      </c>
      <c r="K17">
        <v>13</v>
      </c>
    </row>
    <row r="18" spans="5:11" ht="15">
      <c r="E18" s="4">
        <v>13</v>
      </c>
      <c r="F18" s="5"/>
      <c r="I18" t="s">
        <v>65</v>
      </c>
      <c r="J18" s="6" t="s">
        <v>30</v>
      </c>
      <c r="K18">
        <v>14</v>
      </c>
    </row>
    <row r="19" spans="5:11" ht="15">
      <c r="E19" s="4">
        <v>9</v>
      </c>
      <c r="I19" t="s">
        <v>66</v>
      </c>
      <c r="J19" s="6" t="s">
        <v>31</v>
      </c>
      <c r="K19">
        <v>15</v>
      </c>
    </row>
    <row r="20" spans="5:11" ht="15">
      <c r="E20" s="4">
        <v>22</v>
      </c>
      <c r="I20" t="s">
        <v>67</v>
      </c>
      <c r="J20" s="6" t="s">
        <v>32</v>
      </c>
      <c r="K20">
        <v>16</v>
      </c>
    </row>
    <row r="21" spans="2:11" ht="15.75" thickBot="1">
      <c r="B21" t="s">
        <v>50</v>
      </c>
      <c r="E21">
        <v>20</v>
      </c>
      <c r="I21" t="s">
        <v>68</v>
      </c>
      <c r="J21" s="6" t="s">
        <v>33</v>
      </c>
      <c r="K21">
        <v>17</v>
      </c>
    </row>
    <row r="22" spans="2:11" ht="24" customHeight="1" thickBot="1">
      <c r="B22" s="3">
        <f>E16*25^5+E17*25^4+E18*25^3+E19*25^2+E20*25+E21</f>
        <v>6459320</v>
      </c>
      <c r="I22" t="s">
        <v>69</v>
      </c>
      <c r="J22" s="6" t="s">
        <v>34</v>
      </c>
      <c r="K22">
        <v>18</v>
      </c>
    </row>
    <row r="23" spans="9:11" ht="15">
      <c r="I23" t="s">
        <v>70</v>
      </c>
      <c r="J23" s="6" t="s">
        <v>35</v>
      </c>
      <c r="K23">
        <v>19</v>
      </c>
    </row>
    <row r="24" spans="9:11" ht="15">
      <c r="I24" t="s">
        <v>71</v>
      </c>
      <c r="J24" s="6" t="s">
        <v>36</v>
      </c>
      <c r="K24">
        <v>20</v>
      </c>
    </row>
    <row r="25" spans="9:11" ht="15">
      <c r="I25" t="s">
        <v>72</v>
      </c>
      <c r="J25" s="6" t="s">
        <v>37</v>
      </c>
      <c r="K25">
        <v>21</v>
      </c>
    </row>
    <row r="26" spans="9:11" ht="15">
      <c r="I26" t="s">
        <v>73</v>
      </c>
      <c r="J26" s="6" t="s">
        <v>38</v>
      </c>
      <c r="K26">
        <v>22</v>
      </c>
    </row>
    <row r="27" spans="9:11" ht="15">
      <c r="I27" t="s">
        <v>74</v>
      </c>
      <c r="J27" s="6" t="s">
        <v>39</v>
      </c>
      <c r="K27">
        <v>23</v>
      </c>
    </row>
    <row r="28" spans="9:11" ht="15">
      <c r="I28" t="s">
        <v>75</v>
      </c>
      <c r="J28" s="6" t="s">
        <v>40</v>
      </c>
      <c r="K28">
        <v>24</v>
      </c>
    </row>
  </sheetData>
  <sheetProtection/>
  <mergeCells count="3">
    <mergeCell ref="B8:C8"/>
    <mergeCell ref="B16:C16"/>
    <mergeCell ref="B17:C17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K28"/>
  <sheetViews>
    <sheetView showGridLines="0" showRowColHeaders="0"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27.140625" style="0" customWidth="1"/>
    <col min="3" max="3" width="89.7109375" style="0" customWidth="1"/>
    <col min="4" max="4" width="0" style="0" hidden="1" customWidth="1"/>
    <col min="5" max="5" width="2.8515625" style="0" hidden="1" customWidth="1"/>
    <col min="6" max="6" width="8.8515625" style="0" hidden="1" customWidth="1"/>
    <col min="7" max="7" width="10.57421875" style="0" hidden="1" customWidth="1"/>
    <col min="8" max="8" width="2.7109375" style="0" hidden="1" customWidth="1"/>
    <col min="9" max="9" width="10.7109375" style="0" hidden="1" customWidth="1"/>
    <col min="10" max="10" width="2.7109375" style="0" hidden="1" customWidth="1"/>
    <col min="11" max="11" width="2.8515625" style="0" hidden="1" customWidth="1"/>
    <col min="12" max="12" width="0" style="0" hidden="1" customWidth="1"/>
  </cols>
  <sheetData>
    <row r="2" ht="15">
      <c r="B2" s="9" t="s">
        <v>47</v>
      </c>
    </row>
    <row r="3" ht="6.75" customHeight="1">
      <c r="K3">
        <v>0</v>
      </c>
    </row>
    <row r="4" spans="2:11" ht="15.75" thickBot="1">
      <c r="B4" t="s">
        <v>46</v>
      </c>
      <c r="I4" t="s">
        <v>76</v>
      </c>
      <c r="J4" s="6">
        <v>0</v>
      </c>
      <c r="K4">
        <v>0</v>
      </c>
    </row>
    <row r="5" spans="2:11" ht="24" customHeight="1" thickBot="1">
      <c r="B5" s="3">
        <v>8532689</v>
      </c>
      <c r="C5" s="13" t="s">
        <v>25</v>
      </c>
      <c r="F5" s="13"/>
      <c r="I5" t="s">
        <v>54</v>
      </c>
      <c r="J5" s="6">
        <v>1</v>
      </c>
      <c r="K5">
        <v>1</v>
      </c>
    </row>
    <row r="6" spans="5:11" ht="15">
      <c r="E6" s="13">
        <f aca="true" t="shared" si="0" ref="E6:E11">MOD(F7,25)</f>
        <v>0</v>
      </c>
      <c r="F6" s="13">
        <f aca="true" t="shared" si="1" ref="F6:F11">QUOTIENT(F7,25)</f>
        <v>0</v>
      </c>
      <c r="G6">
        <f aca="true" t="shared" si="2" ref="G6:G11">IF(E6&lt;&gt;0,CHOOSE(E6,$I$5,$I$6,$I$7,$I$8,$I$9,$I$10,$I$11,$I$12,$I$13,$I$14,$I$15,$I$16,$I$17,$I$18,$I$19,$I$20,$I$21,$I$22,$I$23,$I$24,$I$25,$I$26,$I$27,$I$28),"")</f>
      </c>
      <c r="H6" s="6">
        <f>IF(E6&lt;&gt;0,CHOOSE(E6,$J$5,$J$6,$J$7,$J$8,$J$9,$J$10,$J$11,$J$12,$J$13,$J$14,$J$15,$J$16,$J$17,$J$18,$J$19,$J$20,$J$21,$J$22,$J$23,$J$24,$J$25,$J$26,$J$27,$J$28),"")</f>
      </c>
      <c r="I6" t="s">
        <v>77</v>
      </c>
      <c r="J6" s="6">
        <v>2</v>
      </c>
      <c r="K6">
        <v>2</v>
      </c>
    </row>
    <row r="7" spans="2:11" ht="18.75" customHeight="1" thickBot="1">
      <c r="B7" t="s">
        <v>24</v>
      </c>
      <c r="E7" s="13">
        <f t="shared" si="0"/>
        <v>21</v>
      </c>
      <c r="F7" s="13">
        <f t="shared" si="1"/>
        <v>0</v>
      </c>
      <c r="G7" t="str">
        <f t="shared" si="2"/>
        <v>rigafa</v>
      </c>
      <c r="H7" s="6" t="str">
        <f>IF((E6+E7)&lt;&gt;0,IF(E7&lt;&gt;0,CHOOSE(E7,$J$5,$J$6,$J$7,$J$8,$J$9,$J$10,$J$11,$J$12,$J$13,$J$14,$J$15,$J$16,$J$17,$J$18,$J$19,$J$20,$J$21,$J$22,$J$23,$J$24,$J$25,$J$26,$J$27,$J$28),0),"")</f>
        <v>]</v>
      </c>
      <c r="I7" t="s">
        <v>2</v>
      </c>
      <c r="J7" s="6">
        <v>3</v>
      </c>
      <c r="K7">
        <v>3</v>
      </c>
    </row>
    <row r="8" spans="2:11" ht="24" customHeight="1" thickBot="1">
      <c r="B8" s="15" t="str">
        <f>IF(OR(B5&lt;0,B5&gt;244140624),"Number out of range",IF(B5=0,"rūn",CONCATENATE(IF(E6&lt;&gt;0,CONCATENATE(G6,"blo "),""),IF(E7&lt;&gt;0,CONCATENATE(G7,"mel "),""),IF(E8&lt;&gt;0,CONCATENATE(G8,"lan "),""),IF(E9&lt;&gt;0,CONCATENATE(G9,"ra "),""),IF(E10&lt;&gt;0,CONCATENATE(G10,"sē "),""),IF(E11&lt;&gt;0,G11,""))))</f>
        <v>rigafamel rigafalan brēra vagabrēsē nāgator</v>
      </c>
      <c r="C8" s="16"/>
      <c r="E8" s="13">
        <f t="shared" si="0"/>
        <v>21</v>
      </c>
      <c r="F8" s="13">
        <f t="shared" si="1"/>
        <v>21</v>
      </c>
      <c r="G8" t="str">
        <f t="shared" si="2"/>
        <v>rigafa</v>
      </c>
      <c r="H8" s="6" t="str">
        <f>IF((E8+E7+E6)&lt;&gt;0,IF(E8&lt;&gt;0,CHOOSE(E8,$J$5,$J$6,$J$7,$J$8,$J$9,$J$10,$J$11,$J$12,$J$13,$J$14,$J$15,$J$16,$J$17,$J$18,$J$19,$J$20,$J$21,$J$22,$J$23,$J$24,$J$25,$J$26,$J$27,$J$28),0),"")</f>
        <v>]</v>
      </c>
      <c r="I8" t="s">
        <v>3</v>
      </c>
      <c r="J8" s="6">
        <v>4</v>
      </c>
      <c r="K8">
        <v>4</v>
      </c>
    </row>
    <row r="9" spans="5:11" ht="15.75" thickBot="1">
      <c r="E9" s="13">
        <f t="shared" si="0"/>
        <v>2</v>
      </c>
      <c r="F9" s="13">
        <f t="shared" si="1"/>
        <v>546</v>
      </c>
      <c r="G9" t="str">
        <f t="shared" si="2"/>
        <v>brē</v>
      </c>
      <c r="H9" s="6">
        <f>IF((E9+E8+E7+E6)&lt;&gt;0,IF(E9&lt;&gt;0,CHOOSE(E9,$J$5,$J$6,$J$7,$J$8,$J$9,$J$10,$J$11,$J$12,$J$13,$J$14,$J$15,$J$16,$J$17,$J$18,$J$19,$J$20,$J$21,$J$22,$J$23,$J$24,$J$25,$J$26,$J$27,$J$28),0),"")</f>
        <v>2</v>
      </c>
      <c r="I9" t="s">
        <v>56</v>
      </c>
      <c r="J9" s="6">
        <v>5</v>
      </c>
      <c r="K9">
        <v>5</v>
      </c>
    </row>
    <row r="10" spans="2:11" ht="32.25" customHeight="1" thickBot="1">
      <c r="B10" s="8" t="str">
        <f>IF(OR(B5&lt;0,B5&gt;244140624),"",CONCATENATE(H6,H7,H8,H9,H10,H11))</f>
        <v>]]27$</v>
      </c>
      <c r="E10" s="13">
        <f t="shared" si="0"/>
        <v>7</v>
      </c>
      <c r="F10" s="13">
        <f t="shared" si="1"/>
        <v>13652</v>
      </c>
      <c r="G10" t="str">
        <f t="shared" si="2"/>
        <v>vagabrē</v>
      </c>
      <c r="H10" s="6">
        <f>IF((E10+E9+E8+E7+E6)&lt;&gt;0,IF(E10&lt;&gt;0,CHOOSE(E10,$J$5,$J$6,$J$7,$J$8,$J$9,$J$10,$J$11,$J$12,$J$13,$J$14,$J$15,$J$16,$J$17,$J$18,$J$19,$J$20,$J$21,$J$22,$J$23,$J$24,$J$25,$J$26,$J$27,$J$28),0),"")</f>
        <v>7</v>
      </c>
      <c r="I10" t="s">
        <v>57</v>
      </c>
      <c r="J10" s="6">
        <v>6</v>
      </c>
      <c r="K10">
        <v>6</v>
      </c>
    </row>
    <row r="11" spans="2:11" ht="15">
      <c r="B11" s="1"/>
      <c r="E11" s="13">
        <f t="shared" si="0"/>
        <v>14</v>
      </c>
      <c r="F11" s="13">
        <f t="shared" si="1"/>
        <v>341307</v>
      </c>
      <c r="G11" t="str">
        <f t="shared" si="2"/>
        <v>nāgator</v>
      </c>
      <c r="H11" s="6" t="str">
        <f>IF((E11+E10+E9+E8+E7+E6)&lt;&gt;0,IF(E11&lt;&gt;0,CHOOSE(E11,$J$5,$J$6,$J$7,$J$8,$J$9,$J$10,$J$11,$J$12,$J$13,$J$14,$J$15,$J$16,$J$17,$J$18,$J$19,$J$20,$J$21,$J$22,$J$23,$J$24,$J$25,$J$26,$J$27,$J$28),0),"0")</f>
        <v>$</v>
      </c>
      <c r="I11" t="s">
        <v>78</v>
      </c>
      <c r="J11" s="6">
        <v>7</v>
      </c>
      <c r="K11">
        <v>7</v>
      </c>
    </row>
    <row r="12" spans="6:11" ht="15">
      <c r="F12" s="13">
        <f>B5</f>
        <v>8532689</v>
      </c>
      <c r="I12" t="s">
        <v>59</v>
      </c>
      <c r="J12" s="6">
        <v>8</v>
      </c>
      <c r="K12">
        <v>8</v>
      </c>
    </row>
    <row r="13" spans="3:11" ht="15">
      <c r="C13" s="13"/>
      <c r="I13" t="s">
        <v>60</v>
      </c>
      <c r="J13" s="6">
        <v>9</v>
      </c>
      <c r="K13">
        <v>9</v>
      </c>
    </row>
    <row r="14" spans="2:11" ht="15">
      <c r="B14" s="9" t="s">
        <v>48</v>
      </c>
      <c r="I14" t="s">
        <v>79</v>
      </c>
      <c r="J14" s="6" t="s">
        <v>26</v>
      </c>
      <c r="K14">
        <v>10</v>
      </c>
    </row>
    <row r="15" spans="2:11" ht="6.75" customHeight="1">
      <c r="B15" s="1"/>
      <c r="E15" s="4"/>
      <c r="I15" t="s">
        <v>80</v>
      </c>
      <c r="J15" s="6" t="s">
        <v>27</v>
      </c>
      <c r="K15">
        <v>11</v>
      </c>
    </row>
    <row r="16" spans="2:11" ht="15">
      <c r="B16" s="14" t="s">
        <v>49</v>
      </c>
      <c r="C16" s="14"/>
      <c r="E16" s="4">
        <v>0</v>
      </c>
      <c r="I16" t="s">
        <v>81</v>
      </c>
      <c r="J16" s="6" t="s">
        <v>28</v>
      </c>
      <c r="K16">
        <v>12</v>
      </c>
    </row>
    <row r="17" spans="2:11" ht="15">
      <c r="B17" s="14" t="s">
        <v>51</v>
      </c>
      <c r="C17" s="14"/>
      <c r="E17" s="4">
        <v>21</v>
      </c>
      <c r="I17" t="s">
        <v>82</v>
      </c>
      <c r="J17" s="6" t="s">
        <v>29</v>
      </c>
      <c r="K17">
        <v>13</v>
      </c>
    </row>
    <row r="18" spans="5:11" ht="15">
      <c r="E18" s="4">
        <v>21</v>
      </c>
      <c r="F18" s="5"/>
      <c r="I18" t="s">
        <v>83</v>
      </c>
      <c r="J18" s="6" t="s">
        <v>30</v>
      </c>
      <c r="K18">
        <v>14</v>
      </c>
    </row>
    <row r="19" spans="5:11" ht="15">
      <c r="E19" s="4">
        <v>2</v>
      </c>
      <c r="I19" t="s">
        <v>84</v>
      </c>
      <c r="J19" s="6" t="s">
        <v>31</v>
      </c>
      <c r="K19">
        <v>15</v>
      </c>
    </row>
    <row r="20" spans="5:11" ht="15">
      <c r="E20" s="4">
        <v>7</v>
      </c>
      <c r="I20" t="s">
        <v>85</v>
      </c>
      <c r="J20" s="6" t="s">
        <v>32</v>
      </c>
      <c r="K20">
        <v>16</v>
      </c>
    </row>
    <row r="21" spans="2:11" ht="15.75" thickBot="1">
      <c r="B21" t="s">
        <v>50</v>
      </c>
      <c r="E21">
        <v>14</v>
      </c>
      <c r="I21" t="s">
        <v>86</v>
      </c>
      <c r="J21" s="6" t="s">
        <v>33</v>
      </c>
      <c r="K21">
        <v>17</v>
      </c>
    </row>
    <row r="22" spans="2:11" ht="24" customHeight="1" thickBot="1">
      <c r="B22" s="3">
        <f>E16*25^5+E17*25^4+E18*25^3+E19*25^2+E20*25+E21</f>
        <v>8532689</v>
      </c>
      <c r="I22" t="s">
        <v>87</v>
      </c>
      <c r="J22" s="6" t="s">
        <v>34</v>
      </c>
      <c r="K22">
        <v>18</v>
      </c>
    </row>
    <row r="23" spans="9:11" ht="15">
      <c r="I23" t="s">
        <v>88</v>
      </c>
      <c r="J23" s="6" t="s">
        <v>35</v>
      </c>
      <c r="K23">
        <v>19</v>
      </c>
    </row>
    <row r="24" spans="9:11" ht="15">
      <c r="I24" t="s">
        <v>19</v>
      </c>
      <c r="J24" s="6" t="s">
        <v>36</v>
      </c>
      <c r="K24">
        <v>20</v>
      </c>
    </row>
    <row r="25" spans="9:11" ht="15">
      <c r="I25" t="s">
        <v>72</v>
      </c>
      <c r="J25" s="6" t="s">
        <v>37</v>
      </c>
      <c r="K25">
        <v>21</v>
      </c>
    </row>
    <row r="26" spans="9:11" ht="15">
      <c r="I26" t="s">
        <v>89</v>
      </c>
      <c r="J26" s="6" t="s">
        <v>38</v>
      </c>
      <c r="K26">
        <v>22</v>
      </c>
    </row>
    <row r="27" spans="9:11" ht="15">
      <c r="I27" t="s">
        <v>74</v>
      </c>
      <c r="J27" s="6" t="s">
        <v>39</v>
      </c>
      <c r="K27">
        <v>23</v>
      </c>
    </row>
    <row r="28" spans="9:11" ht="15">
      <c r="I28" t="s">
        <v>75</v>
      </c>
      <c r="J28" s="6" t="s">
        <v>40</v>
      </c>
      <c r="K28">
        <v>24</v>
      </c>
    </row>
  </sheetData>
  <sheetProtection/>
  <mergeCells count="3">
    <mergeCell ref="B8:C8"/>
    <mergeCell ref="B16:C16"/>
    <mergeCell ref="B17:C17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K28"/>
  <sheetViews>
    <sheetView showGridLines="0" showRowColHeaders="0" zoomScalePageLayoutView="0" workbookViewId="0" topLeftCell="A1">
      <selection activeCell="B5" sqref="B5"/>
    </sheetView>
  </sheetViews>
  <sheetFormatPr defaultColWidth="9.140625" defaultRowHeight="15"/>
  <cols>
    <col min="1" max="1" width="3.8515625" style="0" customWidth="1"/>
    <col min="2" max="2" width="27.140625" style="0" customWidth="1"/>
    <col min="3" max="3" width="89.7109375" style="0" customWidth="1"/>
    <col min="4" max="4" width="0" style="0" hidden="1" customWidth="1"/>
    <col min="5" max="5" width="2.8515625" style="0" hidden="1" customWidth="1"/>
    <col min="6" max="6" width="8.8515625" style="0" hidden="1" customWidth="1"/>
    <col min="7" max="7" width="10.57421875" style="0" hidden="1" customWidth="1"/>
    <col min="8" max="8" width="2.7109375" style="0" hidden="1" customWidth="1"/>
    <col min="9" max="9" width="10.7109375" style="0" hidden="1" customWidth="1"/>
    <col min="10" max="10" width="2.7109375" style="0" hidden="1" customWidth="1"/>
    <col min="11" max="11" width="2.8515625" style="0" hidden="1" customWidth="1"/>
    <col min="12" max="12" width="0" style="0" hidden="1" customWidth="1"/>
  </cols>
  <sheetData>
    <row r="2" ht="15">
      <c r="B2" s="9" t="s">
        <v>47</v>
      </c>
    </row>
    <row r="3" ht="6.75" customHeight="1">
      <c r="K3">
        <v>0</v>
      </c>
    </row>
    <row r="4" spans="2:11" ht="15.75" thickBot="1">
      <c r="B4" t="s">
        <v>46</v>
      </c>
      <c r="I4" t="s">
        <v>90</v>
      </c>
      <c r="J4" s="6">
        <v>0</v>
      </c>
      <c r="K4">
        <v>0</v>
      </c>
    </row>
    <row r="5" spans="2:11" ht="24" customHeight="1" thickBot="1">
      <c r="B5" s="3">
        <v>674563</v>
      </c>
      <c r="C5" s="13" t="s">
        <v>25</v>
      </c>
      <c r="F5" s="13"/>
      <c r="I5" t="s">
        <v>54</v>
      </c>
      <c r="J5" s="6">
        <v>1</v>
      </c>
      <c r="K5">
        <v>1</v>
      </c>
    </row>
    <row r="6" spans="5:11" ht="15">
      <c r="E6" s="13">
        <f aca="true" t="shared" si="0" ref="E6:E11">MOD(F7,25)</f>
        <v>0</v>
      </c>
      <c r="F6" s="13">
        <f aca="true" t="shared" si="1" ref="F6:F11">QUOTIENT(F7,25)</f>
        <v>0</v>
      </c>
      <c r="G6">
        <f aca="true" t="shared" si="2" ref="G6:G11">IF(E6&lt;&gt;0,CHOOSE(E6,$I$5,$I$6,$I$7,$I$8,$I$9,$I$10,$I$11,$I$12,$I$13,$I$14,$I$15,$I$16,$I$17,$I$18,$I$19,$I$20,$I$21,$I$22,$I$23,$I$24,$I$25,$I$26,$I$27,$I$28),"")</f>
      </c>
      <c r="H6" s="6">
        <f>IF(E6&lt;&gt;0,CHOOSE(E6,$J$5,$J$6,$J$7,$J$8,$J$9,$J$10,$J$11,$J$12,$J$13,$J$14,$J$15,$J$16,$J$17,$J$18,$J$19,$J$20,$J$21,$J$22,$J$23,$J$24,$J$25,$J$26,$J$27,$J$28),"")</f>
      </c>
      <c r="I6" t="s">
        <v>91</v>
      </c>
      <c r="J6" s="6">
        <v>2</v>
      </c>
      <c r="K6">
        <v>2</v>
      </c>
    </row>
    <row r="7" spans="2:11" ht="18.75" customHeight="1" thickBot="1">
      <c r="B7" t="s">
        <v>24</v>
      </c>
      <c r="E7" s="13">
        <f t="shared" si="0"/>
        <v>1</v>
      </c>
      <c r="F7" s="13">
        <f t="shared" si="1"/>
        <v>0</v>
      </c>
      <c r="G7" t="str">
        <f t="shared" si="2"/>
        <v>fa</v>
      </c>
      <c r="H7" s="6">
        <f>IF((E6+E7)&lt;&gt;0,IF(E7&lt;&gt;0,CHOOSE(E7,$J$5,$J$6,$J$7,$J$8,$J$9,$J$10,$J$11,$J$12,$J$13,$J$14,$J$15,$J$16,$J$17,$J$18,$J$19,$J$20,$J$21,$J$22,$J$23,$J$24,$J$25,$J$26,$J$27,$J$28),0),"")</f>
        <v>1</v>
      </c>
      <c r="I7" t="s">
        <v>2</v>
      </c>
      <c r="J7" s="6">
        <v>3</v>
      </c>
      <c r="K7">
        <v>3</v>
      </c>
    </row>
    <row r="8" spans="2:11" ht="24" customHeight="1" thickBot="1">
      <c r="B8" s="17" t="str">
        <f>IF(OR(B5&lt;0,B5&gt;244140624),"Number out of range",IF(B5=0,"rûn",CONCATENATE(IF(E6&lt;&gt;0,CONCATENATE(G6,"blo "),""),IF(E7&lt;&gt;0,CONCATENATE(G7,"mel "),""),IF(E8&lt;&gt;0,CONCATENATE(G8,"lan "),""),IF(E9&lt;&gt;0,CONCATENATE(G9,"ra "),""),IF(E10&lt;&gt;0,CONCATENATE(G10,"sî "),""),IF(E11&lt;&gt;0,G11,""))))</f>
        <v>famel hîgasenlan torra vagabrîsî nêgasen</v>
      </c>
      <c r="C8" s="18"/>
      <c r="E8" s="13">
        <f t="shared" si="0"/>
        <v>18</v>
      </c>
      <c r="F8" s="13">
        <f t="shared" si="1"/>
        <v>1</v>
      </c>
      <c r="G8" t="str">
        <f t="shared" si="2"/>
        <v>hîgasen</v>
      </c>
      <c r="H8" s="6" t="str">
        <f>IF((E8+E7+E6)&lt;&gt;0,IF(E8&lt;&gt;0,CHOOSE(E8,$J$5,$J$6,$J$7,$J$8,$J$9,$J$10,$J$11,$J$12,$J$13,$J$14,$J$15,$J$16,$J$17,$J$18,$J$19,$J$20,$J$21,$J$22,$J$23,$J$24,$J$25,$J$26,$J$27,$J$28),0),"")</f>
        <v>*</v>
      </c>
      <c r="I8" t="s">
        <v>3</v>
      </c>
      <c r="J8" s="6">
        <v>4</v>
      </c>
      <c r="K8">
        <v>4</v>
      </c>
    </row>
    <row r="9" spans="5:11" ht="15.75" thickBot="1">
      <c r="E9" s="13">
        <f t="shared" si="0"/>
        <v>4</v>
      </c>
      <c r="F9" s="13">
        <f t="shared" si="1"/>
        <v>43</v>
      </c>
      <c r="G9" t="str">
        <f t="shared" si="2"/>
        <v>tor</v>
      </c>
      <c r="H9" s="6">
        <f>IF((E9+E8+E7+E6)&lt;&gt;0,IF(E9&lt;&gt;0,CHOOSE(E9,$J$5,$J$6,$J$7,$J$8,$J$9,$J$10,$J$11,$J$12,$J$13,$J$14,$J$15,$J$16,$J$17,$J$18,$J$19,$J$20,$J$21,$J$22,$J$23,$J$24,$J$25,$J$26,$J$27,$J$28),0),"")</f>
        <v>4</v>
      </c>
      <c r="I9" t="s">
        <v>56</v>
      </c>
      <c r="J9" s="6">
        <v>5</v>
      </c>
      <c r="K9">
        <v>5</v>
      </c>
    </row>
    <row r="10" spans="2:11" ht="32.25" customHeight="1" thickBot="1">
      <c r="B10" s="8" t="str">
        <f>IF(OR(B5&lt;0,B5&gt;244140624),"",CONCATENATE(H6,H7,H8,H9,H10,H11))</f>
        <v>1*47#</v>
      </c>
      <c r="E10" s="13">
        <f t="shared" si="0"/>
        <v>7</v>
      </c>
      <c r="F10" s="13">
        <f t="shared" si="1"/>
        <v>1079</v>
      </c>
      <c r="G10" t="str">
        <f t="shared" si="2"/>
        <v>vagabrî</v>
      </c>
      <c r="H10" s="6">
        <f>IF((E10+E9+E8+E7+E6)&lt;&gt;0,IF(E10&lt;&gt;0,CHOOSE(E10,$J$5,$J$6,$J$7,$J$8,$J$9,$J$10,$J$11,$J$12,$J$13,$J$14,$J$15,$J$16,$J$17,$J$18,$J$19,$J$20,$J$21,$J$22,$J$23,$J$24,$J$25,$J$26,$J$27,$J$28),0),"")</f>
        <v>7</v>
      </c>
      <c r="I10" t="s">
        <v>57</v>
      </c>
      <c r="J10" s="6">
        <v>6</v>
      </c>
      <c r="K10">
        <v>6</v>
      </c>
    </row>
    <row r="11" spans="2:11" ht="15">
      <c r="B11" s="1"/>
      <c r="E11" s="13">
        <f t="shared" si="0"/>
        <v>13</v>
      </c>
      <c r="F11" s="13">
        <f t="shared" si="1"/>
        <v>26982</v>
      </c>
      <c r="G11" t="str">
        <f t="shared" si="2"/>
        <v>nêgasen</v>
      </c>
      <c r="H11" s="6" t="str">
        <f>IF((E11+E10+E9+E8+E7+E6)&lt;&gt;0,IF(E11&lt;&gt;0,CHOOSE(E11,$J$5,$J$6,$J$7,$J$8,$J$9,$J$10,$J$11,$J$12,$J$13,$J$14,$J$15,$J$16,$J$17,$J$18,$J$19,$J$20,$J$21,$J$22,$J$23,$J$24,$J$25,$J$26,$J$27,$J$28),0),"0")</f>
        <v>#</v>
      </c>
      <c r="I11" t="s">
        <v>93</v>
      </c>
      <c r="J11" s="6">
        <v>7</v>
      </c>
      <c r="K11">
        <v>7</v>
      </c>
    </row>
    <row r="12" spans="6:11" ht="15">
      <c r="F12" s="13">
        <f>B5</f>
        <v>674563</v>
      </c>
      <c r="I12" t="s">
        <v>59</v>
      </c>
      <c r="J12" s="6">
        <v>8</v>
      </c>
      <c r="K12">
        <v>8</v>
      </c>
    </row>
    <row r="13" spans="3:11" ht="15">
      <c r="C13" s="13"/>
      <c r="I13" t="s">
        <v>60</v>
      </c>
      <c r="J13" s="6">
        <v>9</v>
      </c>
      <c r="K13">
        <v>9</v>
      </c>
    </row>
    <row r="14" spans="2:11" ht="15">
      <c r="B14" s="9" t="s">
        <v>48</v>
      </c>
      <c r="I14" t="s">
        <v>94</v>
      </c>
      <c r="J14" s="6" t="s">
        <v>26</v>
      </c>
      <c r="K14">
        <v>10</v>
      </c>
    </row>
    <row r="15" spans="2:11" ht="6.75" customHeight="1">
      <c r="B15" s="1"/>
      <c r="E15" s="4"/>
      <c r="I15" t="s">
        <v>95</v>
      </c>
      <c r="J15" s="6" t="s">
        <v>27</v>
      </c>
      <c r="K15">
        <v>11</v>
      </c>
    </row>
    <row r="16" spans="2:11" ht="15">
      <c r="B16" s="14" t="s">
        <v>49</v>
      </c>
      <c r="C16" s="14"/>
      <c r="E16" s="4">
        <v>0</v>
      </c>
      <c r="I16" t="s">
        <v>96</v>
      </c>
      <c r="J16" s="6" t="s">
        <v>28</v>
      </c>
      <c r="K16">
        <v>12</v>
      </c>
    </row>
    <row r="17" spans="2:11" ht="15">
      <c r="B17" s="14" t="s">
        <v>51</v>
      </c>
      <c r="C17" s="14"/>
      <c r="E17" s="4">
        <v>1</v>
      </c>
      <c r="I17" t="s">
        <v>97</v>
      </c>
      <c r="J17" s="6" t="s">
        <v>29</v>
      </c>
      <c r="K17">
        <v>13</v>
      </c>
    </row>
    <row r="18" spans="5:11" ht="15">
      <c r="E18" s="4">
        <v>18</v>
      </c>
      <c r="F18" s="5"/>
      <c r="I18" t="s">
        <v>98</v>
      </c>
      <c r="J18" s="6" t="s">
        <v>30</v>
      </c>
      <c r="K18">
        <v>14</v>
      </c>
    </row>
    <row r="19" spans="5:11" ht="15">
      <c r="E19" s="4">
        <v>4</v>
      </c>
      <c r="I19" t="s">
        <v>92</v>
      </c>
      <c r="J19" s="6" t="s">
        <v>31</v>
      </c>
      <c r="K19">
        <v>15</v>
      </c>
    </row>
    <row r="20" spans="5:11" ht="15">
      <c r="E20" s="4">
        <v>7</v>
      </c>
      <c r="I20" t="s">
        <v>99</v>
      </c>
      <c r="J20" s="6" t="s">
        <v>32</v>
      </c>
      <c r="K20">
        <v>16</v>
      </c>
    </row>
    <row r="21" spans="2:11" ht="15.75" thickBot="1">
      <c r="B21" t="s">
        <v>50</v>
      </c>
      <c r="E21">
        <v>13</v>
      </c>
      <c r="I21" t="s">
        <v>100</v>
      </c>
      <c r="J21" s="6" t="s">
        <v>33</v>
      </c>
      <c r="K21">
        <v>17</v>
      </c>
    </row>
    <row r="22" spans="2:11" ht="24" customHeight="1" thickBot="1">
      <c r="B22" s="3">
        <f>E16*25^5+E17*25^4+E18*25^3+E19*25^2+E20*25+E21</f>
        <v>674563</v>
      </c>
      <c r="I22" t="s">
        <v>101</v>
      </c>
      <c r="J22" s="6" t="s">
        <v>34</v>
      </c>
      <c r="K22">
        <v>18</v>
      </c>
    </row>
    <row r="23" spans="9:11" ht="15">
      <c r="I23" t="s">
        <v>102</v>
      </c>
      <c r="J23" s="6" t="s">
        <v>35</v>
      </c>
      <c r="K23">
        <v>19</v>
      </c>
    </row>
    <row r="24" spans="9:11" ht="15">
      <c r="I24" t="s">
        <v>71</v>
      </c>
      <c r="J24" s="6" t="s">
        <v>36</v>
      </c>
      <c r="K24">
        <v>20</v>
      </c>
    </row>
    <row r="25" spans="9:11" ht="15">
      <c r="I25" t="s">
        <v>72</v>
      </c>
      <c r="J25" s="6" t="s">
        <v>37</v>
      </c>
      <c r="K25">
        <v>21</v>
      </c>
    </row>
    <row r="26" spans="9:11" ht="15">
      <c r="I26" t="s">
        <v>103</v>
      </c>
      <c r="J26" s="6" t="s">
        <v>38</v>
      </c>
      <c r="K26">
        <v>22</v>
      </c>
    </row>
    <row r="27" spans="9:11" ht="15">
      <c r="I27" t="s">
        <v>74</v>
      </c>
      <c r="J27" s="6" t="s">
        <v>39</v>
      </c>
      <c r="K27">
        <v>23</v>
      </c>
    </row>
    <row r="28" spans="9:11" ht="15">
      <c r="I28" t="s">
        <v>75</v>
      </c>
      <c r="J28" s="6" t="s">
        <v>40</v>
      </c>
      <c r="K28">
        <v>24</v>
      </c>
    </row>
  </sheetData>
  <sheetProtection/>
  <mergeCells count="3">
    <mergeCell ref="B8:C8"/>
    <mergeCell ref="B16:C16"/>
    <mergeCell ref="B17:C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Davide Gottardi</cp:lastModifiedBy>
  <dcterms:created xsi:type="dcterms:W3CDTF">2016-04-16T15:04:09Z</dcterms:created>
  <dcterms:modified xsi:type="dcterms:W3CDTF">2018-01-07T17:12:50Z</dcterms:modified>
  <cp:category/>
  <cp:version/>
  <cp:contentType/>
  <cp:contentStatus/>
</cp:coreProperties>
</file>